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90-day media plan" sheetId="1" state="visible" r:id="rId1"/>
    <sheet name="Tracking even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6">
    <font>
      <name val="Calibri"/>
      <family val="2"/>
      <color theme="1"/>
      <sz val="11"/>
      <scheme val="minor"/>
    </font>
    <font>
      <b val="1"/>
      <sz val="13"/>
    </font>
    <font>
      <i val="1"/>
      <color rgb="006B7280"/>
      <sz val="9"/>
    </font>
    <font>
      <b val="1"/>
      <color rgb="00FFFFFF"/>
    </font>
    <font>
      <b val="1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bottom style="thin">
        <color rgb="00D1D5D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pivotButton="0" quotePrefix="0" xfId="0"/>
    <xf numFmtId="164" fontId="0" fillId="3" borderId="1" pivotButton="0" quotePrefix="0" xfId="0"/>
    <xf numFmtId="3" fontId="0" fillId="0" borderId="1" pivotButton="0" quotePrefix="0" xfId="0"/>
    <xf numFmtId="3" fontId="0" fillId="3" borderId="1" pivotButton="0" quotePrefix="0" xfId="0"/>
    <xf numFmtId="165" fontId="0" fillId="0" borderId="1" pivotButton="0" quotePrefix="0" xfId="0"/>
    <xf numFmtId="0" fontId="4" fillId="0" borderId="1" pivotButton="0" quotePrefix="0" xfId="0"/>
    <xf numFmtId="164" fontId="4" fillId="0" borderId="1" pivotButton="0" quotePrefix="0" xfId="0"/>
    <xf numFmtId="3" fontId="4" fillId="0" borderId="1" pivotButton="0" quotePrefix="0" xfId="0"/>
    <xf numFmtId="164" fontId="0" fillId="0" borderId="1" pivotButton="0" quotePrefix="0" xfId="0"/>
    <xf numFmtId="165" fontId="4" fillId="0" borderId="1" pivotButton="0" quotePrefix="0" xfId="0"/>
    <xf numFmtId="0" fontId="5" fillId="0" borderId="1" pivotButton="0" quotePrefix="0" xfId="0"/>
    <xf numFmtId="3" fontId="5" fillId="0" borderId="1" pivotButton="0" quotePrefix="0" xfId="0"/>
    <xf numFmtId="165" fontId="5" fillId="0" borderId="1" pivotButton="0" quotePrefix="0" xfId="0"/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6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6" customWidth="1" min="2" max="2"/>
    <col width="52" customWidth="1" min="3" max="3"/>
    <col width="11" customWidth="1" min="4" max="4"/>
    <col width="9" customWidth="1" min="5" max="5"/>
    <col width="12" customWidth="1" min="6" max="6"/>
    <col width="10" customWidth="1" min="7" max="7"/>
    <col width="13" customWidth="1" min="8" max="8"/>
    <col width="8" customWidth="1" min="9" max="9"/>
    <col width="13" customWidth="1" min="10" max="10"/>
    <col width="10" customWidth="1" min="11" max="11"/>
    <col width="10" customWidth="1" min="12" max="12"/>
    <col width="9" customWidth="1" min="13" max="13"/>
    <col width="10" customWidth="1" min="14" max="14"/>
    <col width="9" customWidth="1" min="15" max="15"/>
    <col width="13" customWidth="1" min="16" max="16"/>
    <col width="13" customWidth="1" min="17" max="17"/>
  </cols>
  <sheetData>
    <row r="1">
      <c r="A1" s="1" t="inlineStr">
        <is>
          <t>HireStella AI · 90-day paid media plan · AED 90,000 (AED 30,000 / month) · UAE clinic decision-makers</t>
        </is>
      </c>
    </row>
    <row r="2">
      <c r="A2" s="2" t="inlineStr">
        <is>
          <t>Yellow cells are assumptions (UAE B2B healthcare planning benchmarks, Oct 2026). Everything else is a formula: change an input and the plan updates. Replace with live data from week 2.</t>
        </is>
      </c>
    </row>
    <row r="4">
      <c r="A4" s="3" t="inlineStr">
        <is>
          <t>Month</t>
        </is>
      </c>
      <c r="B4" s="3" t="inlineStr">
        <is>
          <t>Platform</t>
        </is>
      </c>
      <c r="C4" s="3" t="inlineStr">
        <is>
          <t>Campaign type</t>
        </is>
      </c>
      <c r="D4" s="3" t="inlineStr">
        <is>
          <t>Funnel stage</t>
        </is>
      </c>
      <c r="E4" s="3" t="inlineStr">
        <is>
          <t>Budget %</t>
        </is>
      </c>
      <c r="F4" s="3" t="inlineStr">
        <is>
          <t>Budget (AED)</t>
        </is>
      </c>
      <c r="G4" s="3" t="inlineStr">
        <is>
          <t>CPM (AED)</t>
        </is>
      </c>
      <c r="H4" s="3" t="inlineStr">
        <is>
          <t>Impressions</t>
        </is>
      </c>
      <c r="I4" s="3" t="inlineStr">
        <is>
          <t>CTR</t>
        </is>
      </c>
      <c r="J4" s="3" t="inlineStr">
        <is>
          <t>Clicks / visits</t>
        </is>
      </c>
      <c r="K4" s="3" t="inlineStr">
        <is>
          <t>CPC (AED)</t>
        </is>
      </c>
      <c r="L4" s="3" t="inlineStr">
        <is>
          <t>Lead CVR</t>
        </is>
      </c>
      <c r="M4" s="3" t="inlineStr">
        <is>
          <t>Leads</t>
        </is>
      </c>
      <c r="N4" s="3" t="inlineStr">
        <is>
          <t>CPL (AED)</t>
        </is>
      </c>
      <c r="O4" s="3" t="inlineStr">
        <is>
          <t>SQL rate</t>
        </is>
      </c>
      <c r="P4" s="3" t="inlineStr">
        <is>
          <t>SQLs (qualified demos)</t>
        </is>
      </c>
      <c r="Q4" s="3" t="inlineStr">
        <is>
          <t>Cost per SQL (AED)</t>
        </is>
      </c>
    </row>
    <row r="5">
      <c r="A5" s="4" t="inlineStr">
        <is>
          <t>Month 1</t>
        </is>
      </c>
      <c r="B5" s="4" t="inlineStr">
        <is>
          <t>Google Search</t>
        </is>
      </c>
      <c r="C5" s="4" t="inlineStr">
        <is>
          <t>High-intent search (missed calls, AI receptionist, clinic booking)</t>
        </is>
      </c>
      <c r="D5" s="4" t="inlineStr">
        <is>
          <t>BOFU</t>
        </is>
      </c>
      <c r="E5" s="5" t="n">
        <v>0.3</v>
      </c>
      <c r="F5" s="6">
        <f>E5*30000</f>
        <v/>
      </c>
      <c r="G5" s="7" t="n">
        <v>450</v>
      </c>
      <c r="H5" s="6">
        <f>F5/G5*1000</f>
        <v/>
      </c>
      <c r="I5" s="5" t="n">
        <v>0.05</v>
      </c>
      <c r="J5" s="6">
        <f>H5*I5</f>
        <v/>
      </c>
      <c r="K5" s="6">
        <f>F5/J5</f>
        <v/>
      </c>
      <c r="L5" s="5" t="n">
        <v>0.05</v>
      </c>
      <c r="M5" s="6">
        <f>J5*L5</f>
        <v/>
      </c>
      <c r="N5" s="6">
        <f>F5/M5</f>
        <v/>
      </c>
      <c r="O5" s="5" t="n">
        <v>0.35</v>
      </c>
      <c r="P5" s="8">
        <f>M5*O5</f>
        <v/>
      </c>
      <c r="Q5" s="6">
        <f>F5/P5</f>
        <v/>
      </c>
    </row>
    <row r="6">
      <c r="A6" s="4" t="inlineStr">
        <is>
          <t>Month 1</t>
        </is>
      </c>
      <c r="B6" s="4" t="inlineStr">
        <is>
          <t>Meta (FB + IG)</t>
        </is>
      </c>
      <c r="C6" s="4" t="inlineStr">
        <is>
          <t>Click-to-WhatsApp, 1 campaign / 1 ad set, 30+ micro-specific creatives</t>
        </is>
      </c>
      <c r="D6" s="4" t="inlineStr">
        <is>
          <t>MOFU-BOFU</t>
        </is>
      </c>
      <c r="E6" s="5" t="n">
        <v>0.3</v>
      </c>
      <c r="F6" s="6">
        <f>E6*30000</f>
        <v/>
      </c>
      <c r="G6" s="7" t="n">
        <v>32</v>
      </c>
      <c r="H6" s="6">
        <f>F6/G6*1000</f>
        <v/>
      </c>
      <c r="I6" s="5" t="n">
        <v>0.01</v>
      </c>
      <c r="J6" s="6">
        <f>H6*I6</f>
        <v/>
      </c>
      <c r="K6" s="6">
        <f>F6/J6</f>
        <v/>
      </c>
      <c r="L6" s="5" t="n">
        <v>0.035</v>
      </c>
      <c r="M6" s="6">
        <f>J6*L6</f>
        <v/>
      </c>
      <c r="N6" s="6">
        <f>F6/M6</f>
        <v/>
      </c>
      <c r="O6" s="5" t="n">
        <v>0.12</v>
      </c>
      <c r="P6" s="8">
        <f>M6*O6</f>
        <v/>
      </c>
      <c r="Q6" s="6">
        <f>F6/P6</f>
        <v/>
      </c>
    </row>
    <row r="7">
      <c r="A7" s="4" t="inlineStr">
        <is>
          <t>Month 1</t>
        </is>
      </c>
      <c r="B7" s="4" t="inlineStr">
        <is>
          <t>LinkedIn</t>
        </is>
      </c>
      <c r="C7" s="4" t="inlineStr">
        <is>
          <t>Lead Gen Forms + document ads to owners, medical directors, clinic managers</t>
        </is>
      </c>
      <c r="D7" s="4" t="inlineStr">
        <is>
          <t>MOFU-BOFU</t>
        </is>
      </c>
      <c r="E7" s="5" t="n">
        <v>0.25</v>
      </c>
      <c r="F7" s="6">
        <f>E7*30000</f>
        <v/>
      </c>
      <c r="G7" s="7" t="n">
        <v>140</v>
      </c>
      <c r="H7" s="6">
        <f>F7/G7*1000</f>
        <v/>
      </c>
      <c r="I7" s="5" t="n">
        <v>0.006</v>
      </c>
      <c r="J7" s="6">
        <f>H7*I7</f>
        <v/>
      </c>
      <c r="K7" s="6">
        <f>F7/J7</f>
        <v/>
      </c>
      <c r="L7" s="5" t="n">
        <v>0.08</v>
      </c>
      <c r="M7" s="6">
        <f>J7*L7</f>
        <v/>
      </c>
      <c r="N7" s="6">
        <f>F7/M7</f>
        <v/>
      </c>
      <c r="O7" s="5" t="n">
        <v>0.25</v>
      </c>
      <c r="P7" s="8">
        <f>M7*O7</f>
        <v/>
      </c>
      <c r="Q7" s="6">
        <f>F7/P7</f>
        <v/>
      </c>
    </row>
    <row r="8">
      <c r="A8" s="4" t="inlineStr">
        <is>
          <t>Month 1</t>
        </is>
      </c>
      <c r="B8" s="4" t="inlineStr">
        <is>
          <t>Retargeting (Meta + LinkedIn + Google)</t>
        </is>
      </c>
      <c r="C8" s="4" t="inlineStr">
        <is>
          <t>Site visitors, video viewers, form openers, WhatsApp starters</t>
        </is>
      </c>
      <c r="D8" s="4" t="inlineStr">
        <is>
          <t>BOFU</t>
        </is>
      </c>
      <c r="E8" s="5" t="n">
        <v>0.05</v>
      </c>
      <c r="F8" s="6">
        <f>E8*30000</f>
        <v/>
      </c>
      <c r="G8" s="7" t="n">
        <v>28</v>
      </c>
      <c r="H8" s="6">
        <f>F8/G8*1000</f>
        <v/>
      </c>
      <c r="I8" s="5" t="n">
        <v>0.012</v>
      </c>
      <c r="J8" s="6">
        <f>H8*I8</f>
        <v/>
      </c>
      <c r="K8" s="6">
        <f>F8/J8</f>
        <v/>
      </c>
      <c r="L8" s="5" t="n">
        <v>0.04</v>
      </c>
      <c r="M8" s="6">
        <f>J8*L8</f>
        <v/>
      </c>
      <c r="N8" s="6">
        <f>F8/M8</f>
        <v/>
      </c>
      <c r="O8" s="5" t="n">
        <v>0.2</v>
      </c>
      <c r="P8" s="8">
        <f>M8*O8</f>
        <v/>
      </c>
      <c r="Q8" s="6">
        <f>F8/P8</f>
        <v/>
      </c>
    </row>
    <row r="9">
      <c r="A9" s="4" t="inlineStr">
        <is>
          <t>Month 1</t>
        </is>
      </c>
      <c r="B9" s="4" t="inlineStr">
        <is>
          <t>YouTube / Demand Gen</t>
        </is>
      </c>
      <c r="C9" s="4" t="inlineStr">
        <is>
          <t>Category awareness: 15-30s 'missed call' stories, clinic owners lookalikes</t>
        </is>
      </c>
      <c r="D9" s="4" t="inlineStr">
        <is>
          <t>TOFU</t>
        </is>
      </c>
      <c r="E9" s="5" t="n">
        <v>0.1</v>
      </c>
      <c r="F9" s="6">
        <f>E9*30000</f>
        <v/>
      </c>
      <c r="G9" s="7" t="n">
        <v>14</v>
      </c>
      <c r="H9" s="6">
        <f>F9/G9*1000</f>
        <v/>
      </c>
      <c r="I9" s="5" t="n">
        <v>0.004</v>
      </c>
      <c r="J9" s="6">
        <f>H9*I9</f>
        <v/>
      </c>
      <c r="K9" s="6">
        <f>F9/J9</f>
        <v/>
      </c>
      <c r="L9" s="5" t="n">
        <v>0.01</v>
      </c>
      <c r="M9" s="6">
        <f>J9*L9</f>
        <v/>
      </c>
      <c r="N9" s="6">
        <f>F9/M9</f>
        <v/>
      </c>
      <c r="O9" s="5" t="n">
        <v>0.08</v>
      </c>
      <c r="P9" s="8">
        <f>M9*O9</f>
        <v/>
      </c>
      <c r="Q9" s="6">
        <f>F9/P9</f>
        <v/>
      </c>
    </row>
    <row r="10">
      <c r="A10" s="9" t="inlineStr">
        <is>
          <t>Month 1 total</t>
        </is>
      </c>
      <c r="B10" s="4" t="n"/>
      <c r="C10" s="4" t="n"/>
      <c r="D10" s="4" t="n"/>
      <c r="E10" s="10">
        <f>SUM(E5:E9)</f>
        <v/>
      </c>
      <c r="F10" s="11">
        <f>SUM(F5:F9)</f>
        <v/>
      </c>
      <c r="G10" s="6" t="n"/>
      <c r="H10" s="11">
        <f>SUM(H5:H9)</f>
        <v/>
      </c>
      <c r="I10" s="12" t="n"/>
      <c r="J10" s="11">
        <f>SUM(J5:J9)</f>
        <v/>
      </c>
      <c r="K10" s="11">
        <f>F10/J10</f>
        <v/>
      </c>
      <c r="L10" s="12" t="n"/>
      <c r="M10" s="11">
        <f>SUM(M5:M9)</f>
        <v/>
      </c>
      <c r="N10" s="11">
        <f>F10/M10</f>
        <v/>
      </c>
      <c r="O10" s="12" t="n"/>
      <c r="P10" s="13">
        <f>SUM(P5:P9)</f>
        <v/>
      </c>
      <c r="Q10" s="11">
        <f>F10/P10</f>
        <v/>
      </c>
    </row>
    <row r="11">
      <c r="A11" s="4" t="n"/>
      <c r="B11" s="4" t="n"/>
      <c r="C11" s="4" t="n"/>
      <c r="D11" s="4" t="n"/>
      <c r="E11" s="12" t="n"/>
      <c r="F11" s="6" t="n"/>
      <c r="G11" s="6" t="n"/>
      <c r="H11" s="6" t="n"/>
      <c r="I11" s="12" t="n"/>
      <c r="J11" s="6" t="n"/>
      <c r="K11" s="6" t="n"/>
      <c r="L11" s="12" t="n"/>
      <c r="M11" s="6" t="n"/>
      <c r="N11" s="6" t="n"/>
      <c r="O11" s="12" t="n"/>
      <c r="P11" s="8" t="n"/>
      <c r="Q11" s="6" t="n"/>
    </row>
    <row r="12">
      <c r="A12" s="4" t="inlineStr">
        <is>
          <t>Month 2</t>
        </is>
      </c>
      <c r="B12" s="4" t="inlineStr">
        <is>
          <t>Google Search</t>
        </is>
      </c>
      <c r="C12" s="4" t="inlineStr">
        <is>
          <t>High-intent search (missed calls, AI receptionist, clinic booking)</t>
        </is>
      </c>
      <c r="D12" s="4" t="inlineStr">
        <is>
          <t>BOFU</t>
        </is>
      </c>
      <c r="E12" s="5" t="n">
        <v>0.3</v>
      </c>
      <c r="F12" s="6">
        <f>E12*30000</f>
        <v/>
      </c>
      <c r="G12" s="7" t="n">
        <v>450</v>
      </c>
      <c r="H12" s="6">
        <f>F12/G12*1000</f>
        <v/>
      </c>
      <c r="I12" s="5" t="n">
        <v>0.055</v>
      </c>
      <c r="J12" s="6">
        <f>H12*I12</f>
        <v/>
      </c>
      <c r="K12" s="6">
        <f>F12/J12</f>
        <v/>
      </c>
      <c r="L12" s="5" t="n">
        <v>0.055</v>
      </c>
      <c r="M12" s="6">
        <f>J12*L12</f>
        <v/>
      </c>
      <c r="N12" s="6">
        <f>F12/M12</f>
        <v/>
      </c>
      <c r="O12" s="5" t="n">
        <v>0.35</v>
      </c>
      <c r="P12" s="8">
        <f>M12*O12</f>
        <v/>
      </c>
      <c r="Q12" s="6">
        <f>F12/P12</f>
        <v/>
      </c>
    </row>
    <row r="13">
      <c r="A13" s="4" t="inlineStr">
        <is>
          <t>Month 2</t>
        </is>
      </c>
      <c r="B13" s="4" t="inlineStr">
        <is>
          <t>Meta (FB + IG)</t>
        </is>
      </c>
      <c r="C13" s="4" t="inlineStr">
        <is>
          <t>Click-to-WhatsApp, 1 campaign / 1 ad set, 30+ micro-specific creatives</t>
        </is>
      </c>
      <c r="D13" s="4" t="inlineStr">
        <is>
          <t>MOFU-BOFU</t>
        </is>
      </c>
      <c r="E13" s="5" t="n">
        <v>0.35</v>
      </c>
      <c r="F13" s="6">
        <f>E13*30000</f>
        <v/>
      </c>
      <c r="G13" s="7" t="n">
        <v>32</v>
      </c>
      <c r="H13" s="6">
        <f>F13/G13*1000</f>
        <v/>
      </c>
      <c r="I13" s="5" t="n">
        <v>0.011</v>
      </c>
      <c r="J13" s="6">
        <f>H13*I13</f>
        <v/>
      </c>
      <c r="K13" s="6">
        <f>F13/J13</f>
        <v/>
      </c>
      <c r="L13" s="5" t="n">
        <v>0.04</v>
      </c>
      <c r="M13" s="6">
        <f>J13*L13</f>
        <v/>
      </c>
      <c r="N13" s="6">
        <f>F13/M13</f>
        <v/>
      </c>
      <c r="O13" s="5" t="n">
        <v>0.12</v>
      </c>
      <c r="P13" s="8">
        <f>M13*O13</f>
        <v/>
      </c>
      <c r="Q13" s="6">
        <f>F13/P13</f>
        <v/>
      </c>
    </row>
    <row r="14">
      <c r="A14" s="4" t="inlineStr">
        <is>
          <t>Month 2</t>
        </is>
      </c>
      <c r="B14" s="4" t="inlineStr">
        <is>
          <t>LinkedIn</t>
        </is>
      </c>
      <c r="C14" s="4" t="inlineStr">
        <is>
          <t>Lead Gen Forms + document ads to owners, medical directors, clinic managers</t>
        </is>
      </c>
      <c r="D14" s="4" t="inlineStr">
        <is>
          <t>MOFU-BOFU</t>
        </is>
      </c>
      <c r="E14" s="5" t="n">
        <v>0.2</v>
      </c>
      <c r="F14" s="6">
        <f>E14*30000</f>
        <v/>
      </c>
      <c r="G14" s="7" t="n">
        <v>140</v>
      </c>
      <c r="H14" s="6">
        <f>F14/G14*1000</f>
        <v/>
      </c>
      <c r="I14" s="5" t="n">
        <v>0.0065</v>
      </c>
      <c r="J14" s="6">
        <f>H14*I14</f>
        <v/>
      </c>
      <c r="K14" s="6">
        <f>F14/J14</f>
        <v/>
      </c>
      <c r="L14" s="5" t="n">
        <v>0.09</v>
      </c>
      <c r="M14" s="6">
        <f>J14*L14</f>
        <v/>
      </c>
      <c r="N14" s="6">
        <f>F14/M14</f>
        <v/>
      </c>
      <c r="O14" s="5" t="n">
        <v>0.25</v>
      </c>
      <c r="P14" s="8">
        <f>M14*O14</f>
        <v/>
      </c>
      <c r="Q14" s="6">
        <f>F14/P14</f>
        <v/>
      </c>
    </row>
    <row r="15">
      <c r="A15" s="4" t="inlineStr">
        <is>
          <t>Month 2</t>
        </is>
      </c>
      <c r="B15" s="4" t="inlineStr">
        <is>
          <t>Retargeting (Meta + LinkedIn + Google)</t>
        </is>
      </c>
      <c r="C15" s="4" t="inlineStr">
        <is>
          <t>Site visitors, video viewers, form openers, WhatsApp starters</t>
        </is>
      </c>
      <c r="D15" s="4" t="inlineStr">
        <is>
          <t>BOFU</t>
        </is>
      </c>
      <c r="E15" s="5" t="n">
        <v>0.1</v>
      </c>
      <c r="F15" s="6">
        <f>E15*30000</f>
        <v/>
      </c>
      <c r="G15" s="7" t="n">
        <v>28</v>
      </c>
      <c r="H15" s="6">
        <f>F15/G15*1000</f>
        <v/>
      </c>
      <c r="I15" s="5" t="n">
        <v>0.013</v>
      </c>
      <c r="J15" s="6">
        <f>H15*I15</f>
        <v/>
      </c>
      <c r="K15" s="6">
        <f>F15/J15</f>
        <v/>
      </c>
      <c r="L15" s="5" t="n">
        <v>0.05</v>
      </c>
      <c r="M15" s="6">
        <f>J15*L15</f>
        <v/>
      </c>
      <c r="N15" s="6">
        <f>F15/M15</f>
        <v/>
      </c>
      <c r="O15" s="5" t="n">
        <v>0.2</v>
      </c>
      <c r="P15" s="8">
        <f>M15*O15</f>
        <v/>
      </c>
      <c r="Q15" s="6">
        <f>F15/P15</f>
        <v/>
      </c>
    </row>
    <row r="16">
      <c r="A16" s="4" t="inlineStr">
        <is>
          <t>Month 2</t>
        </is>
      </c>
      <c r="B16" s="4" t="inlineStr">
        <is>
          <t>YouTube / Demand Gen</t>
        </is>
      </c>
      <c r="C16" s="4" t="inlineStr">
        <is>
          <t>Category awareness: 15-30s 'missed call' stories, clinic owners lookalikes</t>
        </is>
      </c>
      <c r="D16" s="4" t="inlineStr">
        <is>
          <t>TOFU</t>
        </is>
      </c>
      <c r="E16" s="5" t="n">
        <v>0.05</v>
      </c>
      <c r="F16" s="6">
        <f>E16*30000</f>
        <v/>
      </c>
      <c r="G16" s="7" t="n">
        <v>14</v>
      </c>
      <c r="H16" s="6">
        <f>F16/G16*1000</f>
        <v/>
      </c>
      <c r="I16" s="5" t="n">
        <v>0.004</v>
      </c>
      <c r="J16" s="6">
        <f>H16*I16</f>
        <v/>
      </c>
      <c r="K16" s="6">
        <f>F16/J16</f>
        <v/>
      </c>
      <c r="L16" s="5" t="n">
        <v>0.01</v>
      </c>
      <c r="M16" s="6">
        <f>J16*L16</f>
        <v/>
      </c>
      <c r="N16" s="6">
        <f>F16/M16</f>
        <v/>
      </c>
      <c r="O16" s="5" t="n">
        <v>0.08</v>
      </c>
      <c r="P16" s="8">
        <f>M16*O16</f>
        <v/>
      </c>
      <c r="Q16" s="6">
        <f>F16/P16</f>
        <v/>
      </c>
    </row>
    <row r="17">
      <c r="A17" s="9" t="inlineStr">
        <is>
          <t>Month 2 total</t>
        </is>
      </c>
      <c r="B17" s="4" t="n"/>
      <c r="C17" s="4" t="n"/>
      <c r="D17" s="4" t="n"/>
      <c r="E17" s="10">
        <f>SUM(E12:E16)</f>
        <v/>
      </c>
      <c r="F17" s="11">
        <f>SUM(F12:F16)</f>
        <v/>
      </c>
      <c r="G17" s="6" t="n"/>
      <c r="H17" s="11">
        <f>SUM(H12:H16)</f>
        <v/>
      </c>
      <c r="I17" s="12" t="n"/>
      <c r="J17" s="11">
        <f>SUM(J12:J16)</f>
        <v/>
      </c>
      <c r="K17" s="11">
        <f>F17/J17</f>
        <v/>
      </c>
      <c r="L17" s="12" t="n"/>
      <c r="M17" s="11">
        <f>SUM(M12:M16)</f>
        <v/>
      </c>
      <c r="N17" s="11">
        <f>F17/M17</f>
        <v/>
      </c>
      <c r="O17" s="12" t="n"/>
      <c r="P17" s="13">
        <f>SUM(P12:P16)</f>
        <v/>
      </c>
      <c r="Q17" s="11">
        <f>F17/P17</f>
        <v/>
      </c>
    </row>
    <row r="18">
      <c r="A18" s="4" t="n"/>
      <c r="B18" s="4" t="n"/>
      <c r="C18" s="4" t="n"/>
      <c r="D18" s="4" t="n"/>
      <c r="E18" s="12" t="n"/>
      <c r="F18" s="6" t="n"/>
      <c r="G18" s="6" t="n"/>
      <c r="H18" s="6" t="n"/>
      <c r="I18" s="12" t="n"/>
      <c r="J18" s="6" t="n"/>
      <c r="K18" s="6" t="n"/>
      <c r="L18" s="12" t="n"/>
      <c r="M18" s="6" t="n"/>
      <c r="N18" s="6" t="n"/>
      <c r="O18" s="12" t="n"/>
      <c r="P18" s="8" t="n"/>
      <c r="Q18" s="6" t="n"/>
    </row>
    <row r="19">
      <c r="A19" s="4" t="inlineStr">
        <is>
          <t>Month 3</t>
        </is>
      </c>
      <c r="B19" s="4" t="inlineStr">
        <is>
          <t>Google Search</t>
        </is>
      </c>
      <c r="C19" s="4" t="inlineStr">
        <is>
          <t>High-intent search (missed calls, AI receptionist, clinic booking)</t>
        </is>
      </c>
      <c r="D19" s="4" t="inlineStr">
        <is>
          <t>BOFU</t>
        </is>
      </c>
      <c r="E19" s="5" t="n">
        <v>0.35</v>
      </c>
      <c r="F19" s="6">
        <f>E19*30000</f>
        <v/>
      </c>
      <c r="G19" s="7" t="n">
        <v>450</v>
      </c>
      <c r="H19" s="6">
        <f>F19/G19*1000</f>
        <v/>
      </c>
      <c r="I19" s="5" t="n">
        <v>0.06</v>
      </c>
      <c r="J19" s="6">
        <f>H19*I19</f>
        <v/>
      </c>
      <c r="K19" s="6">
        <f>F19/J19</f>
        <v/>
      </c>
      <c r="L19" s="5" t="n">
        <v>0.06</v>
      </c>
      <c r="M19" s="6">
        <f>J19*L19</f>
        <v/>
      </c>
      <c r="N19" s="6">
        <f>F19/M19</f>
        <v/>
      </c>
      <c r="O19" s="5" t="n">
        <v>0.35</v>
      </c>
      <c r="P19" s="8">
        <f>M19*O19</f>
        <v/>
      </c>
      <c r="Q19" s="6">
        <f>F19/P19</f>
        <v/>
      </c>
    </row>
    <row r="20">
      <c r="A20" s="4" t="inlineStr">
        <is>
          <t>Month 3</t>
        </is>
      </c>
      <c r="B20" s="4" t="inlineStr">
        <is>
          <t>Meta (FB + IG)</t>
        </is>
      </c>
      <c r="C20" s="4" t="inlineStr">
        <is>
          <t>Click-to-WhatsApp, 1 campaign / 1 ad set, 30+ micro-specific creatives</t>
        </is>
      </c>
      <c r="D20" s="4" t="inlineStr">
        <is>
          <t>MOFU-BOFU</t>
        </is>
      </c>
      <c r="E20" s="5" t="n">
        <v>0.3</v>
      </c>
      <c r="F20" s="6">
        <f>E20*30000</f>
        <v/>
      </c>
      <c r="G20" s="7" t="n">
        <v>32</v>
      </c>
      <c r="H20" s="6">
        <f>F20/G20*1000</f>
        <v/>
      </c>
      <c r="I20" s="5" t="n">
        <v>0.012</v>
      </c>
      <c r="J20" s="6">
        <f>H20*I20</f>
        <v/>
      </c>
      <c r="K20" s="6">
        <f>F20/J20</f>
        <v/>
      </c>
      <c r="L20" s="5" t="n">
        <v>0.045</v>
      </c>
      <c r="M20" s="6">
        <f>J20*L20</f>
        <v/>
      </c>
      <c r="N20" s="6">
        <f>F20/M20</f>
        <v/>
      </c>
      <c r="O20" s="5" t="n">
        <v>0.12</v>
      </c>
      <c r="P20" s="8">
        <f>M20*O20</f>
        <v/>
      </c>
      <c r="Q20" s="6">
        <f>F20/P20</f>
        <v/>
      </c>
    </row>
    <row r="21">
      <c r="A21" s="4" t="inlineStr">
        <is>
          <t>Month 3</t>
        </is>
      </c>
      <c r="B21" s="4" t="inlineStr">
        <is>
          <t>LinkedIn</t>
        </is>
      </c>
      <c r="C21" s="4" t="inlineStr">
        <is>
          <t>Lead Gen Forms + document ads to owners, medical directors, clinic managers</t>
        </is>
      </c>
      <c r="D21" s="4" t="inlineStr">
        <is>
          <t>MOFU-BOFU</t>
        </is>
      </c>
      <c r="E21" s="5" t="n">
        <v>0.15</v>
      </c>
      <c r="F21" s="6">
        <f>E21*30000</f>
        <v/>
      </c>
      <c r="G21" s="7" t="n">
        <v>140</v>
      </c>
      <c r="H21" s="6">
        <f>F21/G21*1000</f>
        <v/>
      </c>
      <c r="I21" s="5" t="n">
        <v>0.007</v>
      </c>
      <c r="J21" s="6">
        <f>H21*I21</f>
        <v/>
      </c>
      <c r="K21" s="6">
        <f>F21/J21</f>
        <v/>
      </c>
      <c r="L21" s="5" t="n">
        <v>0.1</v>
      </c>
      <c r="M21" s="6">
        <f>J21*L21</f>
        <v/>
      </c>
      <c r="N21" s="6">
        <f>F21/M21</f>
        <v/>
      </c>
      <c r="O21" s="5" t="n">
        <v>0.25</v>
      </c>
      <c r="P21" s="8">
        <f>M21*O21</f>
        <v/>
      </c>
      <c r="Q21" s="6">
        <f>F21/P21</f>
        <v/>
      </c>
    </row>
    <row r="22">
      <c r="A22" s="4" t="inlineStr">
        <is>
          <t>Month 3</t>
        </is>
      </c>
      <c r="B22" s="4" t="inlineStr">
        <is>
          <t>Retargeting (Meta + LinkedIn + Google)</t>
        </is>
      </c>
      <c r="C22" s="4" t="inlineStr">
        <is>
          <t>Site visitors, video viewers, form openers, WhatsApp starters</t>
        </is>
      </c>
      <c r="D22" s="4" t="inlineStr">
        <is>
          <t>BOFU</t>
        </is>
      </c>
      <c r="E22" s="5" t="n">
        <v>0.15</v>
      </c>
      <c r="F22" s="6">
        <f>E22*30000</f>
        <v/>
      </c>
      <c r="G22" s="7" t="n">
        <v>28</v>
      </c>
      <c r="H22" s="6">
        <f>F22/G22*1000</f>
        <v/>
      </c>
      <c r="I22" s="5" t="n">
        <v>0.014</v>
      </c>
      <c r="J22" s="6">
        <f>H22*I22</f>
        <v/>
      </c>
      <c r="K22" s="6">
        <f>F22/J22</f>
        <v/>
      </c>
      <c r="L22" s="5" t="n">
        <v>0.055</v>
      </c>
      <c r="M22" s="6">
        <f>J22*L22</f>
        <v/>
      </c>
      <c r="N22" s="6">
        <f>F22/M22</f>
        <v/>
      </c>
      <c r="O22" s="5" t="n">
        <v>0.2</v>
      </c>
      <c r="P22" s="8">
        <f>M22*O22</f>
        <v/>
      </c>
      <c r="Q22" s="6">
        <f>F22/P22</f>
        <v/>
      </c>
    </row>
    <row r="23">
      <c r="A23" s="4" t="inlineStr">
        <is>
          <t>Month 3</t>
        </is>
      </c>
      <c r="B23" s="4" t="inlineStr">
        <is>
          <t>YouTube / Demand Gen</t>
        </is>
      </c>
      <c r="C23" s="4" t="inlineStr">
        <is>
          <t>Category awareness: 15-30s 'missed call' stories, clinic owners lookalikes</t>
        </is>
      </c>
      <c r="D23" s="4" t="inlineStr">
        <is>
          <t>TOFU</t>
        </is>
      </c>
      <c r="E23" s="5" t="n">
        <v>0.05</v>
      </c>
      <c r="F23" s="6">
        <f>E23*30000</f>
        <v/>
      </c>
      <c r="G23" s="7" t="n">
        <v>14</v>
      </c>
      <c r="H23" s="6">
        <f>F23/G23*1000</f>
        <v/>
      </c>
      <c r="I23" s="5" t="n">
        <v>0.004</v>
      </c>
      <c r="J23" s="6">
        <f>H23*I23</f>
        <v/>
      </c>
      <c r="K23" s="6">
        <f>F23/J23</f>
        <v/>
      </c>
      <c r="L23" s="5" t="n">
        <v>0.01</v>
      </c>
      <c r="M23" s="6">
        <f>J23*L23</f>
        <v/>
      </c>
      <c r="N23" s="6">
        <f>F23/M23</f>
        <v/>
      </c>
      <c r="O23" s="5" t="n">
        <v>0.08</v>
      </c>
      <c r="P23" s="8">
        <f>M23*O23</f>
        <v/>
      </c>
      <c r="Q23" s="6">
        <f>F23/P23</f>
        <v/>
      </c>
    </row>
    <row r="24">
      <c r="A24" s="9" t="inlineStr">
        <is>
          <t>Month 3 total</t>
        </is>
      </c>
      <c r="B24" s="4" t="n"/>
      <c r="C24" s="4" t="n"/>
      <c r="D24" s="4" t="n"/>
      <c r="E24" s="10">
        <f>SUM(E19:E23)</f>
        <v/>
      </c>
      <c r="F24" s="11">
        <f>SUM(F19:F23)</f>
        <v/>
      </c>
      <c r="G24" s="6" t="n"/>
      <c r="H24" s="11">
        <f>SUM(H19:H23)</f>
        <v/>
      </c>
      <c r="I24" s="12" t="n"/>
      <c r="J24" s="11">
        <f>SUM(J19:J23)</f>
        <v/>
      </c>
      <c r="K24" s="11">
        <f>F24/J24</f>
        <v/>
      </c>
      <c r="L24" s="12" t="n"/>
      <c r="M24" s="11">
        <f>SUM(M19:M23)</f>
        <v/>
      </c>
      <c r="N24" s="11">
        <f>F24/M24</f>
        <v/>
      </c>
      <c r="O24" s="12" t="n"/>
      <c r="P24" s="13">
        <f>SUM(P19:P23)</f>
        <v/>
      </c>
      <c r="Q24" s="11">
        <f>F24/P24</f>
        <v/>
      </c>
    </row>
    <row r="25">
      <c r="A25" s="4" t="n"/>
      <c r="B25" s="4" t="n"/>
      <c r="C25" s="4" t="n"/>
      <c r="D25" s="4" t="n"/>
      <c r="E25" s="12" t="n"/>
      <c r="F25" s="6" t="n"/>
      <c r="G25" s="6" t="n"/>
      <c r="H25" s="6" t="n"/>
      <c r="I25" s="12" t="n"/>
      <c r="J25" s="6" t="n"/>
      <c r="K25" s="6" t="n"/>
      <c r="L25" s="12" t="n"/>
      <c r="M25" s="6" t="n"/>
      <c r="N25" s="6" t="n"/>
      <c r="O25" s="12" t="n"/>
      <c r="P25" s="8" t="n"/>
      <c r="Q25" s="6" t="n"/>
    </row>
    <row r="26">
      <c r="A26" s="14" t="inlineStr">
        <is>
          <t>90-DAY TOTAL</t>
        </is>
      </c>
      <c r="B26" s="4" t="n"/>
      <c r="C26" s="4" t="n"/>
      <c r="D26" s="4" t="n"/>
      <c r="E26" s="12" t="n"/>
      <c r="F26" s="15">
        <f>F10+F17+F24</f>
        <v/>
      </c>
      <c r="G26" s="6" t="n"/>
      <c r="H26" s="15">
        <f>H10+H17+H24</f>
        <v/>
      </c>
      <c r="I26" s="12" t="n"/>
      <c r="J26" s="15">
        <f>J10+J17+J24</f>
        <v/>
      </c>
      <c r="K26" s="11">
        <f>F26/J26</f>
        <v/>
      </c>
      <c r="L26" s="12" t="n"/>
      <c r="M26" s="15">
        <f>M10+M17+M24</f>
        <v/>
      </c>
      <c r="N26" s="11">
        <f>F26/M26</f>
        <v/>
      </c>
      <c r="O26" s="12" t="n"/>
      <c r="P26" s="16">
        <f>P10+P17+P24</f>
        <v/>
      </c>
      <c r="Q26" s="11">
        <f>F26/P26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38" customWidth="1" min="3" max="3"/>
    <col width="62" customWidth="1" min="4" max="4"/>
  </cols>
  <sheetData>
    <row r="1">
      <c r="A1" s="17" t="inlineStr">
        <is>
          <t>Step</t>
        </is>
      </c>
      <c r="B1" s="17" t="inlineStr">
        <is>
          <t>Event name</t>
        </is>
      </c>
      <c r="C1" s="17" t="inlineStr">
        <is>
          <t>Fired by</t>
        </is>
      </c>
      <c r="D1" s="17" t="inlineStr">
        <is>
          <t>Sent to</t>
        </is>
      </c>
    </row>
    <row r="2">
      <c r="A2" t="inlineStr">
        <is>
          <t>1</t>
        </is>
      </c>
      <c r="B2" t="inlineStr">
        <is>
          <t>LandingView</t>
        </is>
      </c>
      <c r="C2" t="inlineStr">
        <is>
          <t>Pixel + GA4 on page load</t>
        </is>
      </c>
      <c r="D2" t="inlineStr">
        <is>
          <t>Meta, LinkedIn Insight, GA4</t>
        </is>
      </c>
    </row>
    <row r="3">
      <c r="A3" t="inlineStr">
        <is>
          <t>2</t>
        </is>
      </c>
      <c r="B3" t="inlineStr">
        <is>
          <t>CTA_Click (Book demo / WhatsApp)</t>
        </is>
      </c>
      <c r="C3" t="inlineStr">
        <is>
          <t>Pixel + GTM click trigger</t>
        </is>
      </c>
      <c r="D3" t="inlineStr">
        <is>
          <t>Meta, LinkedIn, GA4, Google Ads (secondary)</t>
        </is>
      </c>
    </row>
    <row r="4">
      <c r="A4" t="inlineStr">
        <is>
          <t>3</t>
        </is>
      </c>
      <c r="B4" t="inlineStr">
        <is>
          <t>Form_Start</t>
        </is>
      </c>
      <c r="C4" t="inlineStr">
        <is>
          <t>GTM first field focus</t>
        </is>
      </c>
      <c r="D4" t="inlineStr">
        <is>
          <t>Meta, GA4</t>
        </is>
      </c>
    </row>
    <row r="5">
      <c r="A5" t="inlineStr">
        <is>
          <t>4</t>
        </is>
      </c>
      <c r="B5" t="inlineStr">
        <is>
          <t>Lead (form submit or WhatsApp conversation started)</t>
        </is>
      </c>
      <c r="C5" t="inlineStr">
        <is>
          <t>Server: CAPI + LinkedIn CAPI + GA4 MP</t>
        </is>
      </c>
      <c r="D5" t="inlineStr">
        <is>
          <t>All, deduplicated by event_id</t>
        </is>
      </c>
    </row>
    <row r="6">
      <c r="A6" t="inlineStr">
        <is>
          <t>5</t>
        </is>
      </c>
      <c r="B6" t="inlineStr">
        <is>
          <t>QualifiedLead (Stella qualification passed)</t>
        </is>
      </c>
      <c r="C6" t="inlineStr">
        <is>
          <t>CRM stage change, server-side</t>
        </is>
      </c>
      <c r="D6" t="inlineStr">
        <is>
          <t>Meta Conversion Leads, LinkedIn CAPI, Google Ads offline conversion</t>
        </is>
      </c>
    </row>
    <row r="7">
      <c r="A7" t="inlineStr">
        <is>
          <t>6</t>
        </is>
      </c>
      <c r="B7" t="inlineStr">
        <is>
          <t>DemoBooked</t>
        </is>
      </c>
      <c r="C7" t="inlineStr">
        <is>
          <t>Calendar booking webhook to CRM</t>
        </is>
      </c>
      <c r="D7" t="inlineStr">
        <is>
          <t>All platforms (primary optimisation event from week 3)</t>
        </is>
      </c>
    </row>
    <row r="8">
      <c r="A8" t="inlineStr">
        <is>
          <t>7</t>
        </is>
      </c>
      <c r="B8" t="inlineStr">
        <is>
          <t>DemoHeld / SQL</t>
        </is>
      </c>
      <c r="C8" t="inlineStr">
        <is>
          <t>CRM stage after the call</t>
        </is>
      </c>
      <c r="D8" t="inlineStr">
        <is>
          <t>All platforms, used to judge channels, not for bidding until volume allows</t>
        </is>
      </c>
    </row>
    <row r="9">
      <c r="A9" t="inlineStr">
        <is>
          <t>8</t>
        </is>
      </c>
      <c r="B9" t="inlineStr">
        <is>
          <t>ClosedWon + value</t>
        </is>
      </c>
      <c r="C9" t="inlineStr">
        <is>
          <t>CRM</t>
        </is>
      </c>
      <c r="D9" t="inlineStr">
        <is>
          <t>All platforms, value-based reporting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2026-10-15T10:10:09Z</dcterms:created>
  <dcterms:modified xsi:type="dcterms:W3CDTF">2026-10-15T10:10:09Z</dcterms:modified>
</cp:coreProperties>
</file>